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939e5e54e54b074/Hjemmeriet/"/>
    </mc:Choice>
  </mc:AlternateContent>
  <xr:revisionPtr revIDLastSave="75" documentId="8_{8AA446B6-6022-4133-AD44-2E2F2750D516}" xr6:coauthVersionLast="47" xr6:coauthVersionMax="47" xr10:uidLastSave="{F29D0A17-F7E6-4BC2-8C88-B38E04B2D6CE}"/>
  <bookViews>
    <workbookView xWindow="720" yWindow="375" windowWidth="20190" windowHeight="10920" xr2:uid="{B413DB05-40E4-4F4E-9A40-51FFB52FC0FA}"/>
  </bookViews>
  <sheets>
    <sheet name="Archimedesskr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F18" i="1"/>
  <c r="F19" i="1" s="1"/>
  <c r="F20" i="1"/>
  <c r="F10" i="1"/>
  <c r="F11" i="1" s="1"/>
</calcChain>
</file>

<file path=xl/sharedStrings.xml><?xml version="1.0" encoding="utf-8"?>
<sst xmlns="http://schemas.openxmlformats.org/spreadsheetml/2006/main" count="55" uniqueCount="23">
  <si>
    <t>P</t>
  </si>
  <si>
    <t>mm</t>
  </si>
  <si>
    <t>Di</t>
  </si>
  <si>
    <t>Do</t>
  </si>
  <si>
    <t>A</t>
  </si>
  <si>
    <t>B</t>
  </si>
  <si>
    <t>= Do - Di + A</t>
  </si>
  <si>
    <t>π</t>
  </si>
  <si>
    <t>Beregnes</t>
  </si>
  <si>
    <t>=</t>
  </si>
  <si>
    <t>Skrue aksel diameter</t>
  </si>
  <si>
    <t>Skrue ydre diameter</t>
  </si>
  <si>
    <t>Skrue stigning</t>
  </si>
  <si>
    <t>Skive indre diameter</t>
  </si>
  <si>
    <t>Skive ydre diameter</t>
  </si>
  <si>
    <t>= Sqrt( Di**2 + P**2 / π**2 )</t>
  </si>
  <si>
    <t>Archimedesskrue - Snegl - Spiral</t>
  </si>
  <si>
    <t>= Do + A - B</t>
  </si>
  <si>
    <t>Angiv</t>
  </si>
  <si>
    <t>Enten</t>
  </si>
  <si>
    <t>Eller</t>
  </si>
  <si>
    <t>Pmax</t>
  </si>
  <si>
    <t>= Sqrt( A**2 - P**2 / π**2 ) - A +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</si>
</sst>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6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quotePrefix="1"/>
    <xf numFmtId="0" fontId="1" fillId="0" borderId="0" xfId="0" applyFont="1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Fill="1" applyBorder="1"/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CCAF-7575-4AD8-A3C5-FCA16C288AD7}">
  <dimension ref="A1:H20"/>
  <sheetViews>
    <sheetView tabSelected="1" zoomScaleNormal="100" workbookViewId="0">
      <selection activeCell="H10" sqref="H10"/>
    </sheetView>
  </sheetViews>
  <sheetFormatPr defaultRowHeight="15" x14ac:dyDescent="0.25"/>
  <cols>
    <col min="1" max="1" width="3.42578125" customWidth="1"/>
    <col min="2" max="3" width="21.140625" customWidth="1"/>
    <col min="4" max="4" width="5.85546875" style="5" bestFit="1" customWidth="1"/>
    <col min="5" max="5" width="2" bestFit="1" customWidth="1"/>
    <col min="6" max="6" width="7" style="5" bestFit="1" customWidth="1"/>
    <col min="7" max="7" width="4.42578125" style="2" bestFit="1" customWidth="1"/>
  </cols>
  <sheetData>
    <row r="1" spans="1:8" ht="21" x14ac:dyDescent="0.35">
      <c r="A1" s="3" t="s">
        <v>16</v>
      </c>
      <c r="D1" s="5" t="s">
        <v>7</v>
      </c>
      <c r="E1" s="1" t="s">
        <v>9</v>
      </c>
      <c r="F1" s="4">
        <v>3.1415926500000002</v>
      </c>
    </row>
    <row r="2" spans="1:8" ht="5.0999999999999996" customHeight="1" thickBot="1" x14ac:dyDescent="0.3">
      <c r="E2" s="1"/>
      <c r="F2" s="7"/>
    </row>
    <row r="3" spans="1:8" ht="15.75" thickBot="1" x14ac:dyDescent="0.3">
      <c r="B3" t="s">
        <v>12</v>
      </c>
      <c r="C3" s="9" t="s">
        <v>18</v>
      </c>
      <c r="D3" s="14" t="s">
        <v>0</v>
      </c>
      <c r="E3" s="1" t="s">
        <v>9</v>
      </c>
      <c r="F3" s="10">
        <v>40</v>
      </c>
      <c r="G3" s="2" t="s">
        <v>1</v>
      </c>
    </row>
    <row r="4" spans="1:8" ht="5.0999999999999996" customHeight="1" x14ac:dyDescent="0.25">
      <c r="C4" s="2"/>
      <c r="E4" s="1"/>
    </row>
    <row r="5" spans="1:8" x14ac:dyDescent="0.25">
      <c r="A5" s="2" t="s">
        <v>19</v>
      </c>
      <c r="C5" s="2"/>
      <c r="E5" s="1"/>
    </row>
    <row r="6" spans="1:8" ht="5.0999999999999996" customHeight="1" thickBot="1" x14ac:dyDescent="0.3">
      <c r="C6" s="2"/>
      <c r="E6" s="1"/>
    </row>
    <row r="7" spans="1:8" ht="15.75" thickBot="1" x14ac:dyDescent="0.3">
      <c r="B7" t="s">
        <v>11</v>
      </c>
      <c r="C7" s="9" t="s">
        <v>18</v>
      </c>
      <c r="D7" s="14" t="s">
        <v>3</v>
      </c>
      <c r="E7" s="1" t="s">
        <v>9</v>
      </c>
      <c r="F7" s="10">
        <v>45</v>
      </c>
      <c r="G7" s="2" t="s">
        <v>1</v>
      </c>
    </row>
    <row r="8" spans="1:8" ht="15.75" thickBot="1" x14ac:dyDescent="0.3">
      <c r="B8" t="s">
        <v>10</v>
      </c>
      <c r="C8" s="9" t="s">
        <v>18</v>
      </c>
      <c r="D8" s="14" t="s">
        <v>2</v>
      </c>
      <c r="E8" s="1" t="s">
        <v>9</v>
      </c>
      <c r="F8" s="10">
        <v>10</v>
      </c>
      <c r="G8" s="2" t="s">
        <v>1</v>
      </c>
    </row>
    <row r="9" spans="1:8" ht="5.0999999999999996" customHeight="1" x14ac:dyDescent="0.25">
      <c r="C9" s="2"/>
      <c r="D9" s="14"/>
    </row>
    <row r="10" spans="1:8" x14ac:dyDescent="0.25">
      <c r="B10" t="s">
        <v>13</v>
      </c>
      <c r="C10" s="2" t="s">
        <v>8</v>
      </c>
      <c r="D10" s="14" t="s">
        <v>4</v>
      </c>
      <c r="E10" s="1" t="s">
        <v>9</v>
      </c>
      <c r="F10" s="12">
        <f>SQRT( F8*F8 + $F$3*$F$3/($F$1*$F$1))</f>
        <v>16.189931877504137</v>
      </c>
      <c r="G10" s="2" t="s">
        <v>1</v>
      </c>
      <c r="H10" s="1" t="s">
        <v>15</v>
      </c>
    </row>
    <row r="11" spans="1:8" x14ac:dyDescent="0.25">
      <c r="B11" t="s">
        <v>14</v>
      </c>
      <c r="C11" s="2" t="s">
        <v>8</v>
      </c>
      <c r="D11" s="14" t="s">
        <v>5</v>
      </c>
      <c r="E11" s="1" t="s">
        <v>9</v>
      </c>
      <c r="F11" s="12">
        <f>F7-F8+F10</f>
        <v>51.189931877504137</v>
      </c>
      <c r="G11" s="2" t="s">
        <v>1</v>
      </c>
      <c r="H11" s="1" t="s">
        <v>6</v>
      </c>
    </row>
    <row r="12" spans="1:8" ht="5.0999999999999996" customHeight="1" x14ac:dyDescent="0.25">
      <c r="C12" s="2"/>
      <c r="D12" s="14"/>
      <c r="E12" s="1"/>
      <c r="F12" s="8"/>
      <c r="H12" s="1"/>
    </row>
    <row r="13" spans="1:8" x14ac:dyDescent="0.25">
      <c r="A13" s="2" t="s">
        <v>20</v>
      </c>
      <c r="C13" s="2"/>
      <c r="D13" s="14"/>
    </row>
    <row r="14" spans="1:8" ht="5.0999999999999996" customHeight="1" thickBot="1" x14ac:dyDescent="0.3">
      <c r="C14" s="2"/>
      <c r="D14" s="14"/>
    </row>
    <row r="15" spans="1:8" ht="15.75" thickBot="1" x14ac:dyDescent="0.3">
      <c r="B15" t="s">
        <v>13</v>
      </c>
      <c r="C15" s="9" t="s">
        <v>18</v>
      </c>
      <c r="D15" s="14" t="s">
        <v>4</v>
      </c>
      <c r="E15" s="1" t="s">
        <v>9</v>
      </c>
      <c r="F15" s="11">
        <v>16.2</v>
      </c>
      <c r="G15" s="2" t="s">
        <v>1</v>
      </c>
    </row>
    <row r="16" spans="1:8" ht="15.75" thickBot="1" x14ac:dyDescent="0.3">
      <c r="B16" t="s">
        <v>14</v>
      </c>
      <c r="C16" s="9" t="s">
        <v>18</v>
      </c>
      <c r="D16" s="14" t="s">
        <v>5</v>
      </c>
      <c r="E16" s="1" t="s">
        <v>9</v>
      </c>
      <c r="F16" s="11">
        <v>51.2</v>
      </c>
      <c r="G16" s="2" t="s">
        <v>1</v>
      </c>
    </row>
    <row r="17" spans="2:8" ht="5.0999999999999996" customHeight="1" x14ac:dyDescent="0.25">
      <c r="C17" s="2"/>
      <c r="D17" s="14"/>
      <c r="F17" s="8"/>
    </row>
    <row r="18" spans="2:8" x14ac:dyDescent="0.25">
      <c r="B18" t="s">
        <v>11</v>
      </c>
      <c r="C18" s="2" t="s">
        <v>8</v>
      </c>
      <c r="D18" s="14" t="s">
        <v>3</v>
      </c>
      <c r="E18" s="1" t="s">
        <v>9</v>
      </c>
      <c r="F18" s="12">
        <f>IF($F$3&lt;=F15*$F$1,SQRT(F15*F15-$F$3*$F$3/($F$1*$F$1))-F15+F16,"Umulig")</f>
        <v>45.016292018595273</v>
      </c>
      <c r="G18" s="2" t="str">
        <f>IF($F$3&lt;=F15*$F$1,"mm","")</f>
        <v>mm</v>
      </c>
      <c r="H18" s="1" t="s">
        <v>22</v>
      </c>
    </row>
    <row r="19" spans="2:8" x14ac:dyDescent="0.25">
      <c r="B19" t="s">
        <v>10</v>
      </c>
      <c r="C19" s="2" t="s">
        <v>8</v>
      </c>
      <c r="D19" s="14" t="s">
        <v>2</v>
      </c>
      <c r="E19" s="1" t="s">
        <v>9</v>
      </c>
      <c r="F19" s="12">
        <f>IF($F$3&lt;=F15*$F$1,F18+F15-F16,"Umulig")</f>
        <v>10.016292018595266</v>
      </c>
      <c r="G19" s="2" t="str">
        <f>IF($F$3&lt;=F15*$F$1,"mm","")</f>
        <v>mm</v>
      </c>
      <c r="H19" s="1" t="s">
        <v>17</v>
      </c>
    </row>
    <row r="20" spans="2:8" x14ac:dyDescent="0.25">
      <c r="D20" s="14" t="s">
        <v>21</v>
      </c>
      <c r="E20" s="6" t="s">
        <v>9</v>
      </c>
      <c r="F20" s="13">
        <f>ROUNDDOWN(F15*$F$1,2)</f>
        <v>50.89</v>
      </c>
      <c r="G20" s="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Archimedesskrue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og Eva Maria Jochimsen</dc:creator>
  <cp:lastModifiedBy>Jan og Eva Maria Jochimsen</cp:lastModifiedBy>
  <dcterms:created xsi:type="dcterms:W3CDTF">2024-03-31T16:21:08Z</dcterms:created>
  <dcterms:modified xsi:type="dcterms:W3CDTF">2024-04-01T07:15:05Z</dcterms:modified>
</cp:coreProperties>
</file>